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876" windowWidth="9900" windowHeight="7440" tabRatio="903" activeTab="0"/>
  </bookViews>
  <sheets>
    <sheet name="States" sheetId="1" r:id="rId1"/>
  </sheets>
  <definedNames>
    <definedName name="unnamed">#REF!</definedName>
  </definedNames>
  <calcPr fullCalcOnLoad="1"/>
</workbook>
</file>

<file path=xl/sharedStrings.xml><?xml version="1.0" encoding="utf-8"?>
<sst xmlns="http://schemas.openxmlformats.org/spreadsheetml/2006/main" count="58" uniqueCount="58">
  <si>
    <t>Modifier</t>
  </si>
  <si>
    <t>State</t>
  </si>
  <si>
    <t>Full Area</t>
  </si>
  <si>
    <t>Patrol Area</t>
  </si>
  <si>
    <t>Population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</si>
  <si>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</si>
  <si>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</si>
  <si>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</si>
  <si>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</si>
  <si>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</si>
  <si>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</si>
  <si>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</si>
  <si>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Deleware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</si>
  <si>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</si>
  <si>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</si>
  <si>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</si>
  <si>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</si>
  <si>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</si>
  <si>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</si>
  <si>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</si>
  <si>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</si>
  <si>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</si>
  <si>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</si>
  <si>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</si>
  <si>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</si>
  <si>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</si>
  <si>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</si>
  <si>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</si>
  <si>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</si>
  <si>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</si>
  <si>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</si>
  <si>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</si>
  <si>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</si>
  <si>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</si>
  <si>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</si>
  <si>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</si>
  <si>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</si>
  <si>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</si>
  <si>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</si>
  <si>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</si>
  <si>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</si>
  <si>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</si>
  <si>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</si>
  <si>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</si>
  <si>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</si>
  <si>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</si>
  <si>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</si>
  <si>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</si>
  <si>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</si>
  <si>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</si>
  <si>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</si>
  <si>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</si>
  <si>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</si>
  <si>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</si>
  <si>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</si>
  <si>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</si>
  <si>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Instructions
This excel file is used to break down national equipment assets at the state level
Full Area: The full land area of the state in square miles
Patrol Area: This is an arbitrary reduction applied to land area due to arctic/desert/mountain areas
Population: 1990 Population figures
Modifiers
Patrol Area / Population: This is the weighting of the calculations. 
In the base example patrol area is 70% and population is 30%.
Feel free to change this to reflect your projects goals.
Number: The attribute to parsed by the calculations.
Change this number to your project field unit staff.</t>
  </si>
  <si>
    <t>Number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</si>
</sst>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1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0" fontId="1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pane ySplit="2" topLeftCell="BM3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13.28125" style="0" customWidth="1"/>
    <col min="5" max="5" width="12.57421875" style="0" bestFit="1" customWidth="1"/>
    <col min="9" max="16384" width="11.421875" style="0" customWidth="1"/>
  </cols>
  <sheetData>
    <row r="1" spans="1:8" ht="12.75">
      <c r="A1" t="s">
        <v>0</v>
      </c>
      <c r="C1">
        <v>0.7</v>
      </c>
      <c r="E1">
        <v>0.3</v>
      </c>
      <c r="H1">
        <v>10000</v>
      </c>
    </row>
    <row r="2" spans="1:8" ht="12.75">
      <c r="A2" t="s">
        <v>1</v>
      </c>
      <c r="B2" t="s">
        <v>2</v>
      </c>
      <c r="C2" t="s">
        <v>3</v>
      </c>
      <c r="E2" t="s">
        <v>4</v>
      </c>
      <c r="H2" t="s">
        <v>57</v>
      </c>
    </row>
    <row r="3" spans="1:8" ht="13.5" thickBot="1">
      <c r="A3" t="s">
        <v>5</v>
      </c>
      <c r="B3">
        <v>50750</v>
      </c>
      <c r="C3">
        <v>50750</v>
      </c>
      <c r="D3" s="1">
        <f>C3/C54</f>
        <v>0.01994586515337486</v>
      </c>
      <c r="E3">
        <v>4218792</v>
      </c>
      <c r="F3" s="1">
        <f>E3/E54</f>
        <v>0.016142864885342202</v>
      </c>
      <c r="G3" s="1">
        <f>(D3*C1)+(F3*E1)</f>
        <v>0.018804965072965064</v>
      </c>
      <c r="H3">
        <f>G3*H1</f>
        <v>188.04965072965064</v>
      </c>
    </row>
    <row r="4" spans="1:14" ht="12.75" customHeight="1">
      <c r="A4" t="s">
        <v>6</v>
      </c>
      <c r="B4">
        <v>570374</v>
      </c>
      <c r="C4">
        <v>50000</v>
      </c>
      <c r="D4" s="1">
        <f>C4/C54</f>
        <v>0.019651098673275726</v>
      </c>
      <c r="E4">
        <v>606276</v>
      </c>
      <c r="F4" s="1">
        <f>E4/E54</f>
        <v>0.0023198658647370454</v>
      </c>
      <c r="G4" s="1">
        <f>(D4*C1)+(F4*E1)</f>
        <v>0.014451728830714121</v>
      </c>
      <c r="H4">
        <f>G4*H1</f>
        <v>144.5172883071412</v>
      </c>
      <c r="J4" s="3" t="s">
        <v>56</v>
      </c>
      <c r="K4" s="4"/>
      <c r="L4" s="4"/>
      <c r="M4" s="4"/>
      <c r="N4" s="5"/>
    </row>
    <row r="5" spans="1:14" ht="12.75">
      <c r="A5" t="s">
        <v>7</v>
      </c>
      <c r="B5">
        <v>113642</v>
      </c>
      <c r="C5">
        <v>30642</v>
      </c>
      <c r="D5" s="1">
        <f>C5/C54</f>
        <v>0.012042979310930294</v>
      </c>
      <c r="E5">
        <v>4075052</v>
      </c>
      <c r="F5" s="1">
        <f>E5/E54</f>
        <v>0.015592855451689374</v>
      </c>
      <c r="G5" s="1">
        <f>(D5*C1)+(F5*E1)</f>
        <v>0.013107942153158018</v>
      </c>
      <c r="H5">
        <f>G5*H1</f>
        <v>131.07942153158018</v>
      </c>
      <c r="J5" s="6"/>
      <c r="K5" s="7"/>
      <c r="L5" s="7"/>
      <c r="M5" s="7"/>
      <c r="N5" s="8"/>
    </row>
    <row r="6" spans="1:14" ht="12.75">
      <c r="A6" t="s">
        <v>8</v>
      </c>
      <c r="B6">
        <v>52075</v>
      </c>
      <c r="C6">
        <v>52075</v>
      </c>
      <c r="D6" s="1">
        <f>C6/C54</f>
        <v>0.020466619268216666</v>
      </c>
      <c r="E6">
        <v>2452671</v>
      </c>
      <c r="F6" s="1">
        <f>E6/E54</f>
        <v>0.009384946345114229</v>
      </c>
      <c r="G6" s="1">
        <f>(D6*C1)+(F6*E1)</f>
        <v>0.017142117391285933</v>
      </c>
      <c r="H6">
        <f>G6*H1</f>
        <v>171.42117391285933</v>
      </c>
      <c r="J6" s="6"/>
      <c r="K6" s="7"/>
      <c r="L6" s="7"/>
      <c r="M6" s="7"/>
      <c r="N6" s="8"/>
    </row>
    <row r="7" spans="1:14" ht="12.75">
      <c r="A7" t="s">
        <v>9</v>
      </c>
      <c r="B7">
        <v>155973</v>
      </c>
      <c r="C7">
        <v>135973</v>
      </c>
      <c r="D7" s="1">
        <f>C7/C54</f>
        <v>0.0534403767980264</v>
      </c>
      <c r="E7">
        <v>31430679</v>
      </c>
      <c r="F7" s="1">
        <f>E7/E54</f>
        <v>0.1202669400035751</v>
      </c>
      <c r="G7" s="1">
        <f>(D7*C1)+(F7*E1)</f>
        <v>0.07348834575969102</v>
      </c>
      <c r="H7">
        <f>G7*H1</f>
        <v>734.8834575969101</v>
      </c>
      <c r="J7" s="6"/>
      <c r="K7" s="7"/>
      <c r="L7" s="7"/>
      <c r="M7" s="7"/>
      <c r="N7" s="8"/>
    </row>
    <row r="8" spans="1:14" ht="12.75">
      <c r="A8" t="s">
        <v>10</v>
      </c>
      <c r="B8">
        <v>103973</v>
      </c>
      <c r="C8">
        <v>80973</v>
      </c>
      <c r="D8" s="12">
        <f>C8/C54</f>
        <v>0.031824168257423104</v>
      </c>
      <c r="E8">
        <v>3655647</v>
      </c>
      <c r="F8" s="1">
        <f>E8/E54</f>
        <v>0.013988036288469915</v>
      </c>
      <c r="G8" s="1">
        <f>(D8*C1)+(F8*E1)</f>
        <v>0.026473328666737145</v>
      </c>
      <c r="H8">
        <f>G8*H1</f>
        <v>264.73328666737143</v>
      </c>
      <c r="J8" s="6"/>
      <c r="K8" s="7"/>
      <c r="L8" s="7"/>
      <c r="M8" s="7"/>
      <c r="N8" s="8"/>
    </row>
    <row r="9" spans="1:14" ht="12.75">
      <c r="A9" t="s">
        <v>11</v>
      </c>
      <c r="B9">
        <v>4845</v>
      </c>
      <c r="C9">
        <v>4845</v>
      </c>
      <c r="D9" s="1">
        <f>C9/C54</f>
        <v>0.0019041914614404177</v>
      </c>
      <c r="E9">
        <v>3275251</v>
      </c>
      <c r="F9" s="1">
        <f>E9/E54</f>
        <v>0.012532481894955224</v>
      </c>
      <c r="G9" s="1">
        <f>(D9*C1)+(F9*E1)</f>
        <v>0.00509267859149486</v>
      </c>
      <c r="H9">
        <f>G9*H1</f>
        <v>50.926785914948596</v>
      </c>
      <c r="J9" s="6"/>
      <c r="K9" s="7"/>
      <c r="L9" s="7"/>
      <c r="M9" s="7"/>
      <c r="N9" s="8"/>
    </row>
    <row r="10" spans="1:14" ht="12.75">
      <c r="A10" t="s">
        <v>12</v>
      </c>
      <c r="B10">
        <v>1955</v>
      </c>
      <c r="C10">
        <v>1955</v>
      </c>
      <c r="D10" s="1">
        <f>C10/C54</f>
        <v>0.0007683579581250808</v>
      </c>
      <c r="E10">
        <v>706351</v>
      </c>
      <c r="F10" s="1">
        <f>E10/E54</f>
        <v>0.002702794722903227</v>
      </c>
      <c r="G10" s="1">
        <f>(D10*C1)+(F10*E1)</f>
        <v>0.0013486889875585248</v>
      </c>
      <c r="H10">
        <f>G10*H1</f>
        <v>13.486889875585248</v>
      </c>
      <c r="J10" s="6"/>
      <c r="K10" s="7"/>
      <c r="L10" s="7"/>
      <c r="M10" s="7"/>
      <c r="N10" s="8"/>
    </row>
    <row r="11" spans="1:14" ht="12.75">
      <c r="A11" t="s">
        <v>13</v>
      </c>
      <c r="B11">
        <v>68</v>
      </c>
      <c r="C11">
        <v>68</v>
      </c>
      <c r="D11" s="1">
        <f>C11/C54</f>
        <v>2.6725494195654986E-05</v>
      </c>
      <c r="E11">
        <v>570175</v>
      </c>
      <c r="F11" s="1">
        <f>E11/E54</f>
        <v>0.002181728320808419</v>
      </c>
      <c r="G11" s="1">
        <f>(D11*C1)+(F11*E1)</f>
        <v>0.0006732263421794842</v>
      </c>
      <c r="H11">
        <f>G11*H1</f>
        <v>6.732263421794841</v>
      </c>
      <c r="J11" s="6"/>
      <c r="K11" s="7"/>
      <c r="L11" s="7"/>
      <c r="M11" s="7"/>
      <c r="N11" s="8"/>
    </row>
    <row r="12" spans="1:14" ht="12.75">
      <c r="A12" t="s">
        <v>14</v>
      </c>
      <c r="B12">
        <v>53937</v>
      </c>
      <c r="C12">
        <v>53937</v>
      </c>
      <c r="D12" s="1">
        <f>C12/C54</f>
        <v>0.021198426182809454</v>
      </c>
      <c r="E12">
        <v>13952714</v>
      </c>
      <c r="F12" s="1">
        <f>E12/E54</f>
        <v>0.05338892670836167</v>
      </c>
      <c r="G12" s="1">
        <f>(D12*C1)+(F12*E1)</f>
        <v>0.030855576340475116</v>
      </c>
      <c r="H12">
        <f>G12*H1</f>
        <v>308.55576340475113</v>
      </c>
      <c r="J12" s="6"/>
      <c r="K12" s="7"/>
      <c r="L12" s="7"/>
      <c r="M12" s="7"/>
      <c r="N12" s="8"/>
    </row>
    <row r="13" spans="1:14" ht="12.75">
      <c r="A13" t="s">
        <v>15</v>
      </c>
      <c r="B13">
        <v>51919</v>
      </c>
      <c r="C13">
        <v>51919</v>
      </c>
      <c r="D13" s="1">
        <f>C13/C54</f>
        <v>0.020405307840356046</v>
      </c>
      <c r="E13">
        <v>7055336</v>
      </c>
      <c r="F13" s="1">
        <f>E13/E54</f>
        <v>0.026996670082026022</v>
      </c>
      <c r="G13" s="1">
        <f>(D13*C1)+(F13*E1)</f>
        <v>0.02238271651285704</v>
      </c>
      <c r="H13">
        <f>G13*H1</f>
        <v>223.82716512857039</v>
      </c>
      <c r="J13" s="6"/>
      <c r="K13" s="7"/>
      <c r="L13" s="7"/>
      <c r="M13" s="7"/>
      <c r="N13" s="8"/>
    </row>
    <row r="14" spans="1:14" ht="12.75">
      <c r="A14" t="s">
        <v>16</v>
      </c>
      <c r="B14">
        <v>6423</v>
      </c>
      <c r="C14">
        <v>6423</v>
      </c>
      <c r="D14" s="1">
        <f>C14/C54</f>
        <v>0.0025243801355689997</v>
      </c>
      <c r="E14">
        <v>1178564</v>
      </c>
      <c r="F14" s="1">
        <f>E14/E54</f>
        <v>0.004509679408401373</v>
      </c>
      <c r="G14" s="1">
        <f>(D14*C1)+(F14*E1)</f>
        <v>0.0031199699174187115</v>
      </c>
      <c r="H14">
        <f>G14*H1</f>
        <v>31.199699174187117</v>
      </c>
      <c r="J14" s="6"/>
      <c r="K14" s="7"/>
      <c r="L14" s="7"/>
      <c r="M14" s="7"/>
      <c r="N14" s="8"/>
    </row>
    <row r="15" spans="1:14" ht="12.75">
      <c r="A15" t="s">
        <v>17</v>
      </c>
      <c r="B15">
        <v>62751</v>
      </c>
      <c r="C15">
        <v>55000</v>
      </c>
      <c r="D15" s="1">
        <f>C15/C54</f>
        <v>0.021616208540603296</v>
      </c>
      <c r="E15">
        <v>1133034</v>
      </c>
      <c r="F15" s="1">
        <f>E15/E54</f>
        <v>0.0043354625619131774</v>
      </c>
      <c r="G15" s="1">
        <f>(D15*C1)+(F15*E1)</f>
        <v>0.01643198474699626</v>
      </c>
      <c r="H15">
        <f>G15*H1</f>
        <v>164.3198474699626</v>
      </c>
      <c r="J15" s="6"/>
      <c r="K15" s="7"/>
      <c r="L15" s="7"/>
      <c r="M15" s="7"/>
      <c r="N15" s="8"/>
    </row>
    <row r="16" spans="1:14" ht="12.75">
      <c r="A16" t="s">
        <v>18</v>
      </c>
      <c r="B16">
        <v>55593</v>
      </c>
      <c r="C16">
        <v>55593</v>
      </c>
      <c r="D16" s="1">
        <f>C16/C54</f>
        <v>0.021849270570868346</v>
      </c>
      <c r="E16">
        <v>11751774</v>
      </c>
      <c r="F16" s="1">
        <f>E16/E54</f>
        <v>0.04496720858603066</v>
      </c>
      <c r="G16" s="1">
        <f>(D16*C1)+(F16*E1)</f>
        <v>0.02878465197541704</v>
      </c>
      <c r="H16">
        <f>G16*H1</f>
        <v>287.8465197541704</v>
      </c>
      <c r="J16" s="6"/>
      <c r="K16" s="7"/>
      <c r="L16" s="7"/>
      <c r="M16" s="7"/>
      <c r="N16" s="8"/>
    </row>
    <row r="17" spans="1:14" ht="12.75">
      <c r="A17" t="s">
        <v>19</v>
      </c>
      <c r="B17">
        <v>35870</v>
      </c>
      <c r="C17">
        <v>35870</v>
      </c>
      <c r="D17" s="1">
        <f>C17/C54</f>
        <v>0.014097698188208005</v>
      </c>
      <c r="E17">
        <v>5752073</v>
      </c>
      <c r="F17" s="1">
        <f>E17/E54</f>
        <v>0.022009840079725423</v>
      </c>
      <c r="G17" s="1">
        <f>(D17*C1)+(F17*E1)</f>
        <v>0.01647134075566323</v>
      </c>
      <c r="H17">
        <f>G17*H1</f>
        <v>164.71340755663232</v>
      </c>
      <c r="J17" s="6"/>
      <c r="K17" s="7"/>
      <c r="L17" s="7"/>
      <c r="M17" s="7"/>
      <c r="N17" s="8"/>
    </row>
    <row r="18" spans="1:14" ht="12.75">
      <c r="A18" t="s">
        <v>20</v>
      </c>
      <c r="B18">
        <v>55875</v>
      </c>
      <c r="C18">
        <v>55875</v>
      </c>
      <c r="D18" s="1">
        <f>C18/C54</f>
        <v>0.021960102767385623</v>
      </c>
      <c r="E18">
        <v>2829252</v>
      </c>
      <c r="F18" s="1">
        <f>E18/E54</f>
        <v>0.010825902951030579</v>
      </c>
      <c r="G18" s="1">
        <f>(D18*C1)+(F18*E1)</f>
        <v>0.01861984282247911</v>
      </c>
      <c r="H18">
        <f>G18*H1</f>
        <v>186.19842822479112</v>
      </c>
      <c r="J18" s="6"/>
      <c r="K18" s="7"/>
      <c r="L18" s="7"/>
      <c r="M18" s="7"/>
      <c r="N18" s="8"/>
    </row>
    <row r="19" spans="1:14" ht="12.75">
      <c r="A19" t="s">
        <v>21</v>
      </c>
      <c r="B19">
        <v>81823</v>
      </c>
      <c r="C19">
        <v>81823</v>
      </c>
      <c r="D19" s="1">
        <f>C19/C54</f>
        <v>0.03215823693486879</v>
      </c>
      <c r="E19">
        <v>2554047</v>
      </c>
      <c r="F19" s="1">
        <f>E19/E54</f>
        <v>0.00977285337409704</v>
      </c>
      <c r="G19" s="1">
        <f>(D19*C1)+(F19*E1)</f>
        <v>0.025442621866637267</v>
      </c>
      <c r="H19">
        <f>G19*H1</f>
        <v>254.42621866637268</v>
      </c>
      <c r="J19" s="6"/>
      <c r="K19" s="7"/>
      <c r="L19" s="7"/>
      <c r="M19" s="7"/>
      <c r="N19" s="8"/>
    </row>
    <row r="20" spans="1:14" ht="12.75">
      <c r="A20" t="s">
        <v>22</v>
      </c>
      <c r="B20">
        <v>39732</v>
      </c>
      <c r="C20">
        <v>39732</v>
      </c>
      <c r="D20" s="1">
        <f>C20/C54</f>
        <v>0.015615549049731822</v>
      </c>
      <c r="E20">
        <v>3826794</v>
      </c>
      <c r="F20" s="1">
        <f>E20/E54</f>
        <v>0.014642916381285977</v>
      </c>
      <c r="G20" s="1">
        <f>(D20*C1)+(F20*E1)</f>
        <v>0.015323759249198068</v>
      </c>
      <c r="H20">
        <f>G20*H1</f>
        <v>153.23759249198068</v>
      </c>
      <c r="J20" s="6"/>
      <c r="K20" s="7"/>
      <c r="L20" s="7"/>
      <c r="M20" s="7"/>
      <c r="N20" s="8"/>
    </row>
    <row r="21" spans="1:14" ht="12.75">
      <c r="A21" t="s">
        <v>23</v>
      </c>
      <c r="B21">
        <v>43566</v>
      </c>
      <c r="C21">
        <v>43566</v>
      </c>
      <c r="D21" s="1">
        <f>C21/C54</f>
        <v>0.017122395295998603</v>
      </c>
      <c r="E21">
        <v>4315085</v>
      </c>
      <c r="F21" s="1">
        <f>E21/E54</f>
        <v>0.016511322227729375</v>
      </c>
      <c r="G21" s="1">
        <f>(D21*C1)+(F21*E1)</f>
        <v>0.01693907337551783</v>
      </c>
      <c r="H21">
        <f>G21*H1</f>
        <v>169.3907337551783</v>
      </c>
      <c r="J21" s="6"/>
      <c r="K21" s="7"/>
      <c r="L21" s="7"/>
      <c r="M21" s="7"/>
      <c r="N21" s="8"/>
    </row>
    <row r="22" spans="1:14" ht="12.75">
      <c r="A22" t="s">
        <v>24</v>
      </c>
      <c r="B22">
        <v>30865</v>
      </c>
      <c r="C22">
        <v>30865</v>
      </c>
      <c r="D22" s="1">
        <f>C22/C54</f>
        <v>0.012130623211013105</v>
      </c>
      <c r="E22">
        <v>1240209</v>
      </c>
      <c r="F22" s="1">
        <f>E22/E54</f>
        <v>0.0047455589933292205</v>
      </c>
      <c r="G22" s="1">
        <f>(D22*C1)+(F22*E1)</f>
        <v>0.009915103945707939</v>
      </c>
      <c r="H22">
        <f>G22*H1</f>
        <v>99.15103945707939</v>
      </c>
      <c r="J22" s="6"/>
      <c r="K22" s="7"/>
      <c r="L22" s="7"/>
      <c r="M22" s="7"/>
      <c r="N22" s="8"/>
    </row>
    <row r="23" spans="1:14" ht="12.75">
      <c r="A23" t="s">
        <v>25</v>
      </c>
      <c r="B23">
        <v>9775</v>
      </c>
      <c r="C23">
        <v>9775</v>
      </c>
      <c r="D23" s="1">
        <f>C23/C54</f>
        <v>0.003841789790625404</v>
      </c>
      <c r="E23">
        <v>5006265</v>
      </c>
      <c r="F23" s="1">
        <f>E23/E54</f>
        <v>0.019156066351509553</v>
      </c>
      <c r="G23" s="1">
        <f>(D23*C1)+(F23*E1)</f>
        <v>0.008436072758890648</v>
      </c>
      <c r="H23">
        <f>G23*H1</f>
        <v>84.36072758890647</v>
      </c>
      <c r="J23" s="6"/>
      <c r="K23" s="7"/>
      <c r="L23" s="7"/>
      <c r="M23" s="7"/>
      <c r="N23" s="8"/>
    </row>
    <row r="24" spans="1:14" ht="12.75">
      <c r="A24" t="s">
        <v>26</v>
      </c>
      <c r="B24">
        <v>7838</v>
      </c>
      <c r="C24">
        <v>7838</v>
      </c>
      <c r="D24" s="1">
        <f>C24/C54</f>
        <v>0.0030805062280227025</v>
      </c>
      <c r="E24">
        <v>6041123</v>
      </c>
      <c r="F24" s="1">
        <f>E24/E54</f>
        <v>0.023115866424496194</v>
      </c>
      <c r="G24" s="1">
        <f>(D24*C1)+(F24*E1)</f>
        <v>0.00909111428696475</v>
      </c>
      <c r="H24">
        <f>G24*H1</f>
        <v>90.91114286964749</v>
      </c>
      <c r="J24" s="6"/>
      <c r="K24" s="7"/>
      <c r="L24" s="7"/>
      <c r="M24" s="7"/>
      <c r="N24" s="8"/>
    </row>
    <row r="25" spans="1:14" ht="12.75">
      <c r="A25" t="s">
        <v>27</v>
      </c>
      <c r="B25">
        <v>56809</v>
      </c>
      <c r="C25">
        <v>56809</v>
      </c>
      <c r="D25" s="1">
        <f>C25/C54</f>
        <v>0.022327185290602413</v>
      </c>
      <c r="E25">
        <v>9496147</v>
      </c>
      <c r="F25" s="1">
        <f>E25/E54</f>
        <v>0.036336235100556676</v>
      </c>
      <c r="G25" s="1">
        <f>(D25*C1)+(F25*E1)</f>
        <v>0.026529900233588692</v>
      </c>
      <c r="H25">
        <f>G25*H1</f>
        <v>265.29900233588694</v>
      </c>
      <c r="J25" s="6"/>
      <c r="K25" s="7"/>
      <c r="L25" s="7"/>
      <c r="M25" s="7"/>
      <c r="N25" s="8"/>
    </row>
    <row r="26" spans="1:14" ht="12.75">
      <c r="A26" t="s">
        <v>28</v>
      </c>
      <c r="B26">
        <v>79617</v>
      </c>
      <c r="C26">
        <v>72000</v>
      </c>
      <c r="D26" s="1">
        <f>C26/C54</f>
        <v>0.02829758208951704</v>
      </c>
      <c r="E26">
        <v>4567267</v>
      </c>
      <c r="F26" s="1">
        <f>E26/E54</f>
        <v>0.017476276165376777</v>
      </c>
      <c r="G26" s="1">
        <f>(D26*C1)+(F26*E1)</f>
        <v>0.02505119031227496</v>
      </c>
      <c r="H26">
        <f>G26*H1</f>
        <v>250.5119031227496</v>
      </c>
      <c r="J26" s="6"/>
      <c r="K26" s="7"/>
      <c r="L26" s="7"/>
      <c r="M26" s="7"/>
      <c r="N26" s="8"/>
    </row>
    <row r="27" spans="1:14" ht="12.75">
      <c r="A27" t="s">
        <v>29</v>
      </c>
      <c r="B27">
        <v>46914</v>
      </c>
      <c r="C27">
        <v>46914</v>
      </c>
      <c r="D27" s="1">
        <f>C27/C54</f>
        <v>0.018438232863161146</v>
      </c>
      <c r="E27">
        <v>2669111</v>
      </c>
      <c r="F27" s="1">
        <f>E27/E54</f>
        <v>0.01021313642317057</v>
      </c>
      <c r="G27" s="1">
        <f>(D27*C1)+(F27*E1)</f>
        <v>0.01597070393116397</v>
      </c>
      <c r="H27">
        <f>G27*H1</f>
        <v>159.7070393116397</v>
      </c>
      <c r="J27" s="6"/>
      <c r="K27" s="7"/>
      <c r="L27" s="7"/>
      <c r="M27" s="7"/>
      <c r="N27" s="8"/>
    </row>
    <row r="28" spans="1:14" ht="13.5" thickBot="1">
      <c r="A28" t="s">
        <v>30</v>
      </c>
      <c r="B28">
        <v>68898</v>
      </c>
      <c r="C28">
        <v>68898</v>
      </c>
      <c r="D28" s="1">
        <f>C28/C54</f>
        <v>0.027078427927827015</v>
      </c>
      <c r="E28">
        <v>6277640</v>
      </c>
      <c r="F28" s="1">
        <f>E28/E54</f>
        <v>0.024020879512149363</v>
      </c>
      <c r="G28" s="1">
        <f>(D28*C1)+(F28*E1)</f>
        <v>0.02616116340312372</v>
      </c>
      <c r="H28">
        <f>G28*H1</f>
        <v>261.6116340312372</v>
      </c>
      <c r="J28" s="9"/>
      <c r="K28" s="10"/>
      <c r="L28" s="10"/>
      <c r="M28" s="10"/>
      <c r="N28" s="11"/>
    </row>
    <row r="29" spans="1:8" ht="12.75">
      <c r="A29" t="s">
        <v>31</v>
      </c>
      <c r="B29">
        <v>145556</v>
      </c>
      <c r="C29">
        <v>85000</v>
      </c>
      <c r="D29" s="1">
        <f>C29/C54</f>
        <v>0.03340686774456873</v>
      </c>
      <c r="E29">
        <v>856047</v>
      </c>
      <c r="F29" s="1">
        <f>E29/E54</f>
        <v>0.0032755943067357997</v>
      </c>
      <c r="G29" s="1">
        <f>(D29*C1)+(F29*E1)</f>
        <v>0.024367485713218853</v>
      </c>
      <c r="H29">
        <f>G29*H1</f>
        <v>243.67485713218852</v>
      </c>
    </row>
    <row r="30" spans="1:8" ht="12.75">
      <c r="A30" t="s">
        <v>32</v>
      </c>
      <c r="B30">
        <v>76878</v>
      </c>
      <c r="C30">
        <v>76878</v>
      </c>
      <c r="D30" s="1">
        <f>C30/C54</f>
        <v>0.030214743276081823</v>
      </c>
      <c r="E30">
        <v>1622858</v>
      </c>
      <c r="F30" s="1">
        <f>E30/E54</f>
        <v>0.006209734308327284</v>
      </c>
      <c r="G30" s="1">
        <f>(D30*C1)+(F30*E1)</f>
        <v>0.023013240585755462</v>
      </c>
      <c r="H30">
        <f>G30*H1</f>
        <v>230.13240585755463</v>
      </c>
    </row>
    <row r="31" spans="1:8" ht="12.75">
      <c r="A31" t="s">
        <v>33</v>
      </c>
      <c r="B31">
        <v>109806</v>
      </c>
      <c r="C31">
        <v>30000</v>
      </c>
      <c r="D31" s="1">
        <f>C31/C54</f>
        <v>0.011790659203965435</v>
      </c>
      <c r="E31">
        <v>1457028</v>
      </c>
      <c r="F31" s="1">
        <f>E31/E54</f>
        <v>0.005575199284098477</v>
      </c>
      <c r="G31" s="1">
        <f>(D31*C1)+(F31*E1)</f>
        <v>0.009926021228005347</v>
      </c>
      <c r="H31">
        <f>G31*H1</f>
        <v>99.26021228005348</v>
      </c>
    </row>
    <row r="32" spans="1:8" ht="12.75">
      <c r="A32" t="s">
        <v>34</v>
      </c>
      <c r="B32">
        <v>8969</v>
      </c>
      <c r="C32">
        <v>8969</v>
      </c>
      <c r="D32" s="1">
        <f>C32/C54</f>
        <v>0.0035250140800121995</v>
      </c>
      <c r="E32">
        <v>1136820</v>
      </c>
      <c r="F32" s="1">
        <f>E32/E54</f>
        <v>0.004349949383367259</v>
      </c>
      <c r="G32" s="1">
        <f>(D32*C1)+(F32*E1)</f>
        <v>0.0037724946710187167</v>
      </c>
      <c r="H32">
        <f>G32*H1</f>
        <v>37.72494671018717</v>
      </c>
    </row>
    <row r="33" spans="1:8" ht="12.75">
      <c r="A33" t="s">
        <v>35</v>
      </c>
      <c r="B33">
        <v>7419</v>
      </c>
      <c r="C33">
        <v>7419</v>
      </c>
      <c r="D33" s="1">
        <f>C33/C54</f>
        <v>0.002915830021140652</v>
      </c>
      <c r="E33">
        <v>7903925</v>
      </c>
      <c r="F33" s="1">
        <f>E33/E54</f>
        <v>0.030243726957593163</v>
      </c>
      <c r="G33" s="1">
        <f>(D33*C1)+(F33*E1)</f>
        <v>0.011114199102076405</v>
      </c>
      <c r="H33">
        <f>G33*H1</f>
        <v>111.14199102076405</v>
      </c>
    </row>
    <row r="34" spans="1:8" ht="12.75">
      <c r="A34" t="s">
        <v>36</v>
      </c>
      <c r="B34">
        <v>121364</v>
      </c>
      <c r="C34">
        <v>60000</v>
      </c>
      <c r="D34" s="1">
        <f>C34/C54</f>
        <v>0.02358131840793087</v>
      </c>
      <c r="E34">
        <v>1653521</v>
      </c>
      <c r="F34" s="1">
        <f>E34/E54</f>
        <v>0.006327063786997777</v>
      </c>
      <c r="G34" s="1">
        <f>(D34*C1)+(F34*E1)</f>
        <v>0.01840504202165094</v>
      </c>
      <c r="H34">
        <f>G34*H1</f>
        <v>184.05042021650942</v>
      </c>
    </row>
    <row r="35" spans="1:8" ht="12.75">
      <c r="A35" t="s">
        <v>37</v>
      </c>
      <c r="B35">
        <v>47224</v>
      </c>
      <c r="C35">
        <v>47224</v>
      </c>
      <c r="D35" s="1">
        <f>C35/C54</f>
        <v>0.018560069674935457</v>
      </c>
      <c r="E35">
        <v>18169051</v>
      </c>
      <c r="F35" s="1">
        <f>E35/E54</f>
        <v>0.06952239773562945</v>
      </c>
      <c r="G35" s="1">
        <f>(D35*C1)+(F35*E1)</f>
        <v>0.033848768093143654</v>
      </c>
      <c r="H35">
        <f>G35*H1</f>
        <v>338.48768093143656</v>
      </c>
    </row>
    <row r="36" spans="1:8" ht="12.75">
      <c r="A36" t="s">
        <v>38</v>
      </c>
      <c r="B36">
        <v>48718</v>
      </c>
      <c r="C36">
        <v>48718</v>
      </c>
      <c r="D36" s="1">
        <f>C36/C54</f>
        <v>0.019147244503292936</v>
      </c>
      <c r="E36">
        <v>7069836</v>
      </c>
      <c r="F36" s="1">
        <f>E36/E54</f>
        <v>0.02705215315415602</v>
      </c>
      <c r="G36" s="1">
        <f>(D36*C1)+(F36*E1)</f>
        <v>0.02151871709855186</v>
      </c>
      <c r="H36">
        <f>G36*H1</f>
        <v>215.1871709855186</v>
      </c>
    </row>
    <row r="37" spans="1:8" ht="12.75">
      <c r="A37" t="s">
        <v>39</v>
      </c>
      <c r="B37">
        <v>68994</v>
      </c>
      <c r="C37">
        <v>60000</v>
      </c>
      <c r="D37" s="1">
        <f>C37/C54</f>
        <v>0.02358131840793087</v>
      </c>
      <c r="E37">
        <v>637988</v>
      </c>
      <c r="F37" s="1">
        <f>E37/E54</f>
        <v>0.002441209256694737</v>
      </c>
      <c r="G37" s="1">
        <f>(D37*C1)+(F37*E1)</f>
        <v>0.017239285662560028</v>
      </c>
      <c r="H37">
        <f>G37*H1</f>
        <v>172.39285662560027</v>
      </c>
    </row>
    <row r="38" spans="1:8" ht="12.75">
      <c r="A38" t="s">
        <v>40</v>
      </c>
      <c r="B38">
        <v>40953</v>
      </c>
      <c r="C38">
        <v>40953</v>
      </c>
      <c r="D38" s="1">
        <f>C38/C54</f>
        <v>0.016095428879333216</v>
      </c>
      <c r="E38">
        <v>11102198</v>
      </c>
      <c r="F38" s="1">
        <f>E38/E54</f>
        <v>0.042481658788657145</v>
      </c>
      <c r="G38" s="1">
        <f>(D38*C1)+(F38*E1)</f>
        <v>0.024011297852130395</v>
      </c>
      <c r="H38">
        <f>G38*H1</f>
        <v>240.11297852130394</v>
      </c>
    </row>
    <row r="39" spans="1:8" ht="12.75">
      <c r="A39" t="s">
        <v>41</v>
      </c>
      <c r="B39">
        <v>68679</v>
      </c>
      <c r="C39">
        <v>60000</v>
      </c>
      <c r="D39" s="1">
        <f>C39/C54</f>
        <v>0.02358131840793087</v>
      </c>
      <c r="E39">
        <v>3258069</v>
      </c>
      <c r="F39" s="1">
        <f>E39/E54</f>
        <v>0.01246673636769056</v>
      </c>
      <c r="G39" s="1">
        <f>(D39*C1)+(F39*E1)</f>
        <v>0.020246943795858775</v>
      </c>
      <c r="H39">
        <f>G39*H1</f>
        <v>202.46943795858775</v>
      </c>
    </row>
    <row r="40" spans="1:8" ht="12.75">
      <c r="A40" t="s">
        <v>42</v>
      </c>
      <c r="B40">
        <v>96002</v>
      </c>
      <c r="C40">
        <v>96002</v>
      </c>
      <c r="D40" s="1">
        <f>C40/C54</f>
        <v>0.03773089549663632</v>
      </c>
      <c r="E40">
        <v>3086188</v>
      </c>
      <c r="F40" s="1">
        <f>E40/E54</f>
        <v>0.011809047683499089</v>
      </c>
      <c r="G40" s="1">
        <f>(D40*C1)+(F40*E1)</f>
        <v>0.02995434115269515</v>
      </c>
      <c r="H40">
        <f>G40*H1</f>
        <v>299.5434115269515</v>
      </c>
    </row>
    <row r="41" spans="1:8" ht="12.75">
      <c r="A41" t="s">
        <v>43</v>
      </c>
      <c r="B41">
        <v>44820</v>
      </c>
      <c r="C41">
        <v>44820</v>
      </c>
      <c r="D41" s="1">
        <f>C41/C54</f>
        <v>0.017615244850724358</v>
      </c>
      <c r="E41">
        <v>12052367</v>
      </c>
      <c r="F41" s="1">
        <f>E41/E54</f>
        <v>0.04611740328263568</v>
      </c>
      <c r="G41" s="1">
        <f>(D41*C1)+(F41*E1)</f>
        <v>0.026165892380297755</v>
      </c>
      <c r="H41">
        <f>G41*H1</f>
        <v>261.65892380297754</v>
      </c>
    </row>
    <row r="42" spans="1:8" ht="12.75">
      <c r="A42" t="s">
        <v>44</v>
      </c>
      <c r="B42">
        <v>1045</v>
      </c>
      <c r="C42">
        <v>1045</v>
      </c>
      <c r="D42" s="1">
        <f>C42/C54</f>
        <v>0.0004107079622714626</v>
      </c>
      <c r="E42">
        <v>996757</v>
      </c>
      <c r="F42" s="1">
        <f>E42/E54</f>
        <v>0.003814009691522843</v>
      </c>
      <c r="G42" s="1">
        <f>(D42*C1)+(F42*E1)</f>
        <v>0.0014316984810468767</v>
      </c>
      <c r="H42">
        <f>G42*H1</f>
        <v>14.316984810468767</v>
      </c>
    </row>
    <row r="43" spans="1:8" ht="12.75">
      <c r="A43" t="s">
        <v>45</v>
      </c>
      <c r="B43">
        <v>30111</v>
      </c>
      <c r="C43">
        <v>30111</v>
      </c>
      <c r="D43" s="1">
        <f>C43/C54</f>
        <v>0.011834284643020106</v>
      </c>
      <c r="E43">
        <v>3663984</v>
      </c>
      <c r="F43" s="1">
        <f>E43/E54</f>
        <v>0.014019937141735281</v>
      </c>
      <c r="G43" s="1">
        <f>(D43*C1)+(F43*E1)</f>
        <v>0.012489980392634659</v>
      </c>
      <c r="H43">
        <f>G43*H1</f>
        <v>124.89980392634659</v>
      </c>
    </row>
    <row r="44" spans="1:8" ht="12.75">
      <c r="A44" t="s">
        <v>46</v>
      </c>
      <c r="B44">
        <v>75896</v>
      </c>
      <c r="C44">
        <v>70000</v>
      </c>
      <c r="D44" s="1">
        <f>C44/C54</f>
        <v>0.027511538142586014</v>
      </c>
      <c r="E44">
        <v>721164</v>
      </c>
      <c r="F44" s="1">
        <f>E44/E54</f>
        <v>0.0027594754641074803</v>
      </c>
      <c r="G44" s="1">
        <f>(D44*C1)+(F44*E1)</f>
        <v>0.020085919339042455</v>
      </c>
      <c r="H44">
        <f>G44*H1</f>
        <v>200.85919339042454</v>
      </c>
    </row>
    <row r="45" spans="1:8" ht="12.75">
      <c r="A45" t="s">
        <v>47</v>
      </c>
      <c r="B45">
        <v>41219</v>
      </c>
      <c r="C45">
        <v>41219</v>
      </c>
      <c r="D45" s="1">
        <f>C45/C54</f>
        <v>0.016199972724275043</v>
      </c>
      <c r="E45">
        <v>5175240</v>
      </c>
      <c r="F45" s="1">
        <f>E45/E54</f>
        <v>0.019802635462762418</v>
      </c>
      <c r="G45" s="1">
        <f>(D45*C1)+(F45*E1)</f>
        <v>0.017280771545821253</v>
      </c>
      <c r="H45">
        <f>G45*H1</f>
        <v>172.80771545821253</v>
      </c>
    </row>
    <row r="46" spans="1:8" ht="12.75">
      <c r="A46" t="s">
        <v>48</v>
      </c>
      <c r="B46">
        <v>281914</v>
      </c>
      <c r="C46">
        <v>231914</v>
      </c>
      <c r="D46" s="1">
        <f>C46/C54</f>
        <v>0.09114729795428132</v>
      </c>
      <c r="E46">
        <v>18378185</v>
      </c>
      <c r="F46" s="1">
        <f>E46/E54</f>
        <v>0.07032263199816981</v>
      </c>
      <c r="G46" s="1">
        <f>(D46*C1)+(F46*E1)</f>
        <v>0.08489989816744786</v>
      </c>
      <c r="H46">
        <f>G46*H1</f>
        <v>848.9989816744786</v>
      </c>
    </row>
    <row r="47" spans="1:8" ht="12.75">
      <c r="A47" t="s">
        <v>49</v>
      </c>
      <c r="B47">
        <v>82168</v>
      </c>
      <c r="C47">
        <v>62168</v>
      </c>
      <c r="D47" s="1">
        <f>C47/C54</f>
        <v>0.024433390046404106</v>
      </c>
      <c r="E47">
        <v>1907936</v>
      </c>
      <c r="F47" s="1">
        <f>E47/E54</f>
        <v>0.007300562117753201</v>
      </c>
      <c r="G47" s="1">
        <f>(D47*C1)+(F47*E1)</f>
        <v>0.019293541667808833</v>
      </c>
      <c r="H47">
        <f>G47*H1</f>
        <v>192.93541667808833</v>
      </c>
    </row>
    <row r="48" spans="1:8" ht="12.75">
      <c r="A48" t="s">
        <v>50</v>
      </c>
      <c r="B48">
        <v>9249</v>
      </c>
      <c r="C48">
        <v>9249</v>
      </c>
      <c r="D48" s="1">
        <f>C48/C54</f>
        <v>0.0036350602325825434</v>
      </c>
      <c r="E48">
        <v>580209</v>
      </c>
      <c r="F48" s="1">
        <f>E48/E54</f>
        <v>0.002220122606722378</v>
      </c>
      <c r="G48" s="1">
        <f>(D48*C1)+(F48*E1)</f>
        <v>0.0032105789448244933</v>
      </c>
      <c r="H48">
        <f>G48*H1</f>
        <v>32.105789448244934</v>
      </c>
    </row>
    <row r="49" spans="1:8" ht="12.75">
      <c r="A49" t="s">
        <v>51</v>
      </c>
      <c r="B49">
        <v>39598</v>
      </c>
      <c r="C49">
        <v>39598</v>
      </c>
      <c r="D49" s="1">
        <f>C49/C54</f>
        <v>0.015562884105287443</v>
      </c>
      <c r="E49">
        <v>6551522</v>
      </c>
      <c r="F49" s="1">
        <f>E49/E54</f>
        <v>0.025068866737053386</v>
      </c>
      <c r="G49" s="1">
        <f>(D49*C1)+(F49*E1)</f>
        <v>0.018414678894817224</v>
      </c>
      <c r="H49">
        <f>G49*H1</f>
        <v>184.14678894817223</v>
      </c>
    </row>
    <row r="50" spans="1:8" ht="12.75">
      <c r="A50" t="s">
        <v>52</v>
      </c>
      <c r="B50">
        <v>66581</v>
      </c>
      <c r="C50">
        <v>66581</v>
      </c>
      <c r="D50" s="1">
        <f>C50/C54</f>
        <v>0.02616779601530742</v>
      </c>
      <c r="E50">
        <v>5343090</v>
      </c>
      <c r="F50" s="1">
        <f>E50/E54</f>
        <v>0.020444899852901748</v>
      </c>
      <c r="G50" s="1">
        <f>(D50*C1)+(F50*E1)</f>
        <v>0.024450927166585715</v>
      </c>
      <c r="H50">
        <f>G50*H1</f>
        <v>244.50927166585714</v>
      </c>
    </row>
    <row r="51" spans="1:8" ht="12.75">
      <c r="A51" t="s">
        <v>53</v>
      </c>
      <c r="B51">
        <v>24087</v>
      </c>
      <c r="C51">
        <v>24087</v>
      </c>
      <c r="D51" s="1">
        <f>C51/C54</f>
        <v>0.009466720274863847</v>
      </c>
      <c r="E51">
        <v>1822021</v>
      </c>
      <c r="F51" s="1">
        <f>E51/E54</f>
        <v>0.006971815349336039</v>
      </c>
      <c r="G51" s="1">
        <f>(D51*C1)+(F51*E1)</f>
        <v>0.008718248797205504</v>
      </c>
      <c r="H51">
        <f>G51*H1</f>
        <v>87.18248797205504</v>
      </c>
    </row>
    <row r="52" spans="1:8" ht="12.75">
      <c r="A52" t="s">
        <v>54</v>
      </c>
      <c r="B52">
        <v>54314</v>
      </c>
      <c r="C52">
        <v>54314</v>
      </c>
      <c r="D52" s="1">
        <f>C52/C54</f>
        <v>0.021346595466805954</v>
      </c>
      <c r="E52">
        <v>5081658</v>
      </c>
      <c r="F52" s="1">
        <f>E52/E54</f>
        <v>0.019444551541654174</v>
      </c>
      <c r="G52" s="1">
        <f>(D52*C1)+(F52*E1)</f>
        <v>0.02077598228926042</v>
      </c>
      <c r="H52">
        <f>G52*H1</f>
        <v>207.7598228926042</v>
      </c>
    </row>
    <row r="53" spans="1:8" ht="12.75">
      <c r="A53" t="s">
        <v>55</v>
      </c>
      <c r="B53">
        <v>97105</v>
      </c>
      <c r="C53">
        <v>68000</v>
      </c>
      <c r="D53" s="1">
        <f>C53/C54</f>
        <v>0.026725494195654984</v>
      </c>
      <c r="E53">
        <v>475981</v>
      </c>
      <c r="F53" s="1">
        <f>E53/E54</f>
        <v>0.0018213026314144113</v>
      </c>
      <c r="G53" s="1">
        <f>(D53*C1)+(F53*E1)</f>
        <v>0.01925423672638281</v>
      </c>
      <c r="H53">
        <f>G53*H1</f>
        <v>192.54236726382808</v>
      </c>
    </row>
    <row r="54" spans="2:5" ht="12.75">
      <c r="B54">
        <f>SUM(B3:B53)</f>
        <v>3530529</v>
      </c>
      <c r="C54">
        <f>SUM(C3:C53)</f>
        <v>2544387</v>
      </c>
      <c r="E54" s="2">
        <f>SUM(E3:E53)</f>
        <v>261340972</v>
      </c>
    </row>
  </sheetData>
  <mergeCells count="1">
    <mergeCell ref="J4:N28"/>
  </mergeCells>
  <printOptions gridLines="1"/>
  <pageMargins left="0.75" right="0.75" top="1" bottom="1" header="0.511811023" footer="0.51181102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Juhlin</cp:lastModifiedBy>
  <cp:lastPrinted>2004-11-24T03:41:07Z</cp:lastPrinted>
  <dcterms:created xsi:type="dcterms:W3CDTF">2004-03-24T02:35:59Z</dcterms:created>
  <dcterms:modified xsi:type="dcterms:W3CDTF">2008-07-01T02:24:14Z</dcterms:modified>
  <cp:category/>
  <cp:version/>
  <cp:contentType/>
  <cp:contentStatus/>
</cp:coreProperties>
</file>